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'Sheet1'!$A$2:$D$39</definedName>
  </definedNames>
  <calcPr fullCalcOnLoad="1"/>
</workbook>
</file>

<file path=xl/sharedStrings.xml><?xml version="1.0" encoding="utf-8"?>
<sst xmlns="http://schemas.openxmlformats.org/spreadsheetml/2006/main" count="89" uniqueCount="83">
  <si>
    <t>Транспорт</t>
  </si>
  <si>
    <t>ОБЩЕГОСУДАРСТВЕННЫЕ ВОПРОСЫ</t>
  </si>
  <si>
    <t>СОЦИАЛЬНАЯ ПОЛИТИКА</t>
  </si>
  <si>
    <t>НАЦИОНАЛЬНАЯ ЭКОНОМИКА</t>
  </si>
  <si>
    <t>0106</t>
  </si>
  <si>
    <t>0412</t>
  </si>
  <si>
    <t>0500</t>
  </si>
  <si>
    <t>ЖИЛИЩНО-КОММУНАЛЬНОЕ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</si>
  <si>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</si>
  <si>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</si>
  <si>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0400</t>
  </si>
  <si>
    <t>0103</t>
  </si>
  <si>
    <t>0705</t>
  </si>
  <si>
    <t>0408</t>
  </si>
  <si>
    <t>Физическая культура</t>
  </si>
  <si>
    <t>0100</t>
  </si>
  <si>
    <t>0505</t>
  </si>
  <si>
    <t>0702</t>
  </si>
  <si>
    <t>Другие вопросы в области жилищно-коммунального хозяйства</t>
  </si>
  <si>
    <t>ФИЗИЧЕСКАЯ КУЛЬТУРА И СПОРТ</t>
  </si>
  <si>
    <t>0405</t>
  </si>
  <si>
    <t>Сельское хозяйство и рыболовство</t>
  </si>
  <si>
    <t>Другие вопросы в области национальной экономики</t>
  </si>
  <si>
    <t>0502</t>
  </si>
  <si>
    <t>Общее образование</t>
  </si>
  <si>
    <t>Пенсионное обеспечение</t>
  </si>
  <si>
    <t>Культура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</si>
  <si>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</si>
  <si>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0707</t>
  </si>
  <si>
    <t>1301</t>
  </si>
  <si>
    <t>1004</t>
  </si>
  <si>
    <t>0102</t>
  </si>
  <si>
    <t>Молодежная политика и оздоровление детей</t>
  </si>
  <si>
    <t>ОБРАЗОВАНИЕ</t>
  </si>
  <si>
    <t>1101</t>
  </si>
  <si>
    <t>1001</t>
  </si>
  <si>
    <t>0801</t>
  </si>
  <si>
    <t>Другие общегосударственные вопросы</t>
  </si>
  <si>
    <t>ОБСЛУЖИВАНИЕ ГОСУДАРСТВЕННОГО И МУНИЦИПАЛЬНОГО ДОЛГА</t>
  </si>
  <si>
    <t>0701</t>
  </si>
  <si>
    <t>Охрана семьи и детства</t>
  </si>
  <si>
    <t>0709</t>
  </si>
  <si>
    <t>Профессиональная подготовка, переподготовка и повышение квалификации</t>
  </si>
  <si>
    <t>1006</t>
  </si>
  <si>
    <t>0104</t>
  </si>
  <si>
    <t>1300</t>
  </si>
  <si>
    <t>0113</t>
  </si>
  <si>
    <t>0409</t>
  </si>
  <si>
    <t>Другие вопросы в области социальной политики</t>
  </si>
  <si>
    <t>Дорожное хозяйство (дорожные фонды)</t>
  </si>
  <si>
    <t>Обслуживание государственного внутреннего и муниципального долга</t>
  </si>
  <si>
    <t>1100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</si>
  <si>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</si>
  <si>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</si>
  <si>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1000</t>
  </si>
  <si>
    <t>0800</t>
  </si>
  <si>
    <t>Другие вопросы в области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</si>
  <si>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</si>
  <si>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</si>
  <si>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>Коммунальное хозяйство</t>
  </si>
  <si>
    <t>Наименование раздела, подраздела</t>
  </si>
  <si>
    <t>Раздел, подраздел</t>
  </si>
  <si>
    <t>РАСХОДЫ БЮДЖЕТА - ВСЕГО</t>
  </si>
  <si>
    <t>Социальное обеспечение населения</t>
  </si>
  <si>
    <t>0111</t>
  </si>
  <si>
    <t>Резервные фонды</t>
  </si>
  <si>
    <t>Дополнительное образование</t>
  </si>
  <si>
    <t>ОХРАНА ОКРУЖАЮЩЕЙ СРЕДЫ</t>
  </si>
  <si>
    <t>0600</t>
  </si>
  <si>
    <t>0605</t>
  </si>
  <si>
    <t>Другие вопросы в области охраны окружающей среды</t>
  </si>
  <si>
    <t>0703</t>
  </si>
  <si>
    <t>0105</t>
  </si>
  <si>
    <t>Судебная система</t>
  </si>
  <si>
    <t>-</t>
  </si>
  <si>
    <t>Процент исполнения бюджета</t>
  </si>
  <si>
    <t>Расходы бюджета Пучежского муниципального района по разделам и подразделам классификации расходов бюджета за 1 полугодие 2020 года</t>
  </si>
  <si>
    <t>Уровень изменений по сравнению с соответствующим периодом 2019 года</t>
  </si>
  <si>
    <t>Утверждено решением о бюджете на 2020 год      (уточненный)</t>
  </si>
  <si>
    <t>Исполнено за        1 полугодие 2020  года</t>
  </si>
  <si>
    <t>Исполнено за        1 полугодие 2019 года</t>
  </si>
  <si>
    <t>0503</t>
  </si>
  <si>
    <t>Благоустройство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</si>
</sst>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"/>
    <numFmt numFmtId="188" formatCode="#,##0.0"/>
  </numFmts>
  <fonts count="56"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4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19" borderId="0" applyNumberFormat="0" applyBorder="0" applyAlignment="0" applyProtection="0"/>
    <xf numFmtId="0" fontId="5" fillId="5" borderId="0" applyNumberFormat="0" applyBorder="0" applyAlignment="0" applyProtection="0"/>
    <xf numFmtId="0" fontId="8" fillId="29" borderId="1" applyNumberFormat="0" applyAlignment="0" applyProtection="0"/>
    <xf numFmtId="0" fontId="1" fillId="27" borderId="2" applyNumberFormat="0" applyAlignment="0" applyProtection="0"/>
    <xf numFmtId="0" fontId="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11" borderId="1" applyNumberFormat="0" applyAlignment="0" applyProtection="0"/>
    <xf numFmtId="0" fontId="2" fillId="0" borderId="6" applyNumberFormat="0" applyFill="0" applyAlignment="0" applyProtection="0"/>
    <xf numFmtId="0" fontId="9" fillId="30" borderId="0" applyNumberFormat="0" applyBorder="0" applyAlignment="0" applyProtection="0"/>
    <xf numFmtId="0" fontId="0" fillId="3" borderId="7" applyNumberFormat="0" applyFont="0" applyAlignment="0" applyProtection="0"/>
    <xf numFmtId="0" fontId="10" fillId="29" borderId="8" applyNumberFormat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49" fontId="39" fillId="0" borderId="10">
      <alignment horizontal="center"/>
      <protection/>
    </xf>
    <xf numFmtId="49" fontId="39" fillId="0" borderId="11">
      <alignment horizontal="center"/>
      <protection/>
    </xf>
    <xf numFmtId="4" fontId="39" fillId="0" borderId="11">
      <alignment horizontal="right" shrinkToFit="1"/>
      <protection/>
    </xf>
    <xf numFmtId="4" fontId="39" fillId="0" borderId="12">
      <alignment horizontal="right" shrinkToFit="1"/>
      <protection/>
    </xf>
    <xf numFmtId="0" fontId="39" fillId="0" borderId="13">
      <alignment horizontal="left" wrapText="1" indent="2"/>
      <protection/>
    </xf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40" fillId="37" borderId="14" applyNumberFormat="0" applyAlignment="0" applyProtection="0"/>
    <xf numFmtId="0" fontId="41" fillId="38" borderId="15" applyNumberFormat="0" applyAlignment="0" applyProtection="0"/>
    <xf numFmtId="0" fontId="42" fillId="38" borderId="14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47" fillId="39" borderId="20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2" borderId="21" applyNumberFormat="0" applyFont="0" applyAlignment="0" applyProtection="0"/>
    <xf numFmtId="9" fontId="0" fillId="0" borderId="0" applyFont="0" applyFill="0" applyBorder="0" applyAlignment="0" applyProtection="0"/>
    <xf numFmtId="0" fontId="52" fillId="0" borderId="22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43" borderId="0" applyNumberFormat="0" applyBorder="0" applyAlignment="0" applyProtection="0"/>
  </cellStyleXfs>
  <cellXfs count="27"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0" fillId="29" borderId="2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 vertical="center" wrapText="1"/>
    </xf>
    <xf numFmtId="180" fontId="22" fillId="0" borderId="23" xfId="0" applyNumberFormat="1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left" vertical="center" wrapText="1"/>
    </xf>
    <xf numFmtId="187" fontId="20" fillId="0" borderId="0" xfId="0" applyNumberFormat="1" applyFont="1" applyBorder="1" applyAlignment="1">
      <alignment/>
    </xf>
    <xf numFmtId="0" fontId="22" fillId="0" borderId="23" xfId="0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4" fontId="22" fillId="0" borderId="23" xfId="0" applyNumberFormat="1" applyFont="1" applyFill="1" applyBorder="1" applyAlignment="1">
      <alignment horizontal="center" vertical="center" wrapText="1"/>
    </xf>
    <xf numFmtId="4" fontId="22" fillId="6" borderId="23" xfId="0" applyNumberFormat="1" applyFont="1" applyFill="1" applyBorder="1" applyAlignment="1">
      <alignment horizontal="center" vertical="center" wrapText="1"/>
    </xf>
    <xf numFmtId="0" fontId="24" fillId="6" borderId="23" xfId="0" applyFont="1" applyFill="1" applyBorder="1" applyAlignment="1">
      <alignment horizontal="left" vertical="center" wrapText="1"/>
    </xf>
    <xf numFmtId="0" fontId="24" fillId="6" borderId="23" xfId="0" applyFont="1" applyFill="1" applyBorder="1" applyAlignment="1">
      <alignment horizontal="center" vertical="center" wrapText="1"/>
    </xf>
    <xf numFmtId="4" fontId="24" fillId="6" borderId="23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49" fontId="22" fillId="0" borderId="23" xfId="0" applyNumberFormat="1" applyFont="1" applyFill="1" applyBorder="1" applyAlignment="1">
      <alignment horizontal="center" vertical="center" wrapText="1"/>
    </xf>
    <xf numFmtId="188" fontId="20" fillId="6" borderId="23" xfId="0" applyNumberFormat="1" applyFont="1" applyFill="1" applyBorder="1" applyAlignment="1">
      <alignment horizontal="center" vertical="center"/>
    </xf>
    <xf numFmtId="188" fontId="20" fillId="0" borderId="23" xfId="0" applyNumberFormat="1" applyFont="1" applyBorder="1" applyAlignment="1">
      <alignment horizontal="center" vertical="center"/>
    </xf>
    <xf numFmtId="188" fontId="21" fillId="6" borderId="23" xfId="0" applyNumberFormat="1" applyFont="1" applyFill="1" applyBorder="1" applyAlignment="1">
      <alignment horizontal="center" vertical="center"/>
    </xf>
    <xf numFmtId="188" fontId="20" fillId="0" borderId="23" xfId="0" applyNumberFormat="1" applyFont="1" applyFill="1" applyBorder="1" applyAlignment="1">
      <alignment horizontal="center" vertical="center"/>
    </xf>
    <xf numFmtId="4" fontId="22" fillId="0" borderId="23" xfId="0" applyNumberFormat="1" applyFont="1" applyBorder="1" applyAlignment="1">
      <alignment horizontal="center" vertical="center" wrapText="1"/>
    </xf>
    <xf numFmtId="49" fontId="22" fillId="6" borderId="23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3" fillId="29" borderId="24" xfId="0" applyFont="1" applyFill="1" applyBorder="1" applyAlignment="1">
      <alignment horizontal="center" vertical="center" wrapText="1"/>
    </xf>
    <xf numFmtId="4" fontId="55" fillId="0" borderId="11" xfId="76" applyNumberFormat="1" applyFont="1" applyAlignment="1" applyProtection="1">
      <alignment horizontal="center" shrinkToFit="1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37" xfId="74"/>
    <cellStyle name="xl43" xfId="75"/>
    <cellStyle name="xl45" xfId="76"/>
    <cellStyle name="xl67" xfId="77"/>
    <cellStyle name="xl99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Hyperlink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40"/>
  <sheetViews>
    <sheetView tabSelected="1" zoomScaleSheetLayoutView="100" zoomScalePageLayoutView="0" workbookViewId="0" topLeftCell="A22">
      <selection activeCell="E44" sqref="E44"/>
    </sheetView>
  </sheetViews>
  <sheetFormatPr defaultColWidth="9.421875" defaultRowHeight="15"/>
  <cols>
    <col min="1" max="1" width="54.8515625" style="1" bestFit="1" customWidth="1"/>
    <col min="2" max="2" width="14.28125" style="9" bestFit="1" customWidth="1"/>
    <col min="3" max="3" width="17.00390625" style="1" customWidth="1"/>
    <col min="4" max="4" width="17.140625" style="1" bestFit="1" customWidth="1"/>
    <col min="5" max="5" width="15.28125" style="1" bestFit="1" customWidth="1"/>
    <col min="6" max="6" width="16.28125" style="23" customWidth="1"/>
    <col min="7" max="7" width="18.28125" style="1" customWidth="1"/>
    <col min="8" max="16384" width="9.421875" style="1" customWidth="1"/>
  </cols>
  <sheetData>
    <row r="1" spans="1:7" ht="37.5" customHeight="1">
      <c r="A1" s="25" t="s">
        <v>76</v>
      </c>
      <c r="B1" s="25"/>
      <c r="C1" s="25"/>
      <c r="D1" s="25"/>
      <c r="E1" s="25"/>
      <c r="F1" s="25"/>
      <c r="G1" s="25"/>
    </row>
    <row r="2" spans="1:7" ht="96" customHeight="1">
      <c r="A2" s="2" t="s">
        <v>60</v>
      </c>
      <c r="B2" s="2" t="s">
        <v>61</v>
      </c>
      <c r="C2" s="21" t="s">
        <v>78</v>
      </c>
      <c r="D2" s="2" t="s">
        <v>79</v>
      </c>
      <c r="E2" s="2" t="s">
        <v>75</v>
      </c>
      <c r="F2" s="2" t="s">
        <v>80</v>
      </c>
      <c r="G2" s="24" t="s">
        <v>77</v>
      </c>
    </row>
    <row r="3" spans="1:9" ht="15.75">
      <c r="A3" s="5" t="s">
        <v>1</v>
      </c>
      <c r="B3" s="8" t="s">
        <v>15</v>
      </c>
      <c r="C3" s="11">
        <f>SUM(C4:C10)</f>
        <v>42174948.03</v>
      </c>
      <c r="D3" s="11">
        <f>SUM(D4:D10)</f>
        <v>18880331.86</v>
      </c>
      <c r="E3" s="17">
        <f>D3/C3*100</f>
        <v>44.766698577956724</v>
      </c>
      <c r="F3" s="11">
        <f>SUM(F4:F10)</f>
        <v>15093631.73</v>
      </c>
      <c r="G3" s="17">
        <f aca="true" t="shared" si="0" ref="G3:G8">D3/F3*100</f>
        <v>125.08806493849707</v>
      </c>
      <c r="I3" s="6"/>
    </row>
    <row r="4" spans="1:7" ht="47.25">
      <c r="A4" s="3" t="s">
        <v>53</v>
      </c>
      <c r="B4" s="7" t="s">
        <v>31</v>
      </c>
      <c r="C4" s="26">
        <v>1283890</v>
      </c>
      <c r="D4" s="26">
        <v>614756.52</v>
      </c>
      <c r="E4" s="18">
        <f>D4/C4*100</f>
        <v>47.88233571411881</v>
      </c>
      <c r="F4" s="4">
        <v>557744.25</v>
      </c>
      <c r="G4" s="20">
        <f t="shared" si="0"/>
        <v>110.22193774297091</v>
      </c>
    </row>
    <row r="5" spans="1:7" ht="63">
      <c r="A5" s="3" t="s">
        <v>27</v>
      </c>
      <c r="B5" s="7" t="s">
        <v>11</v>
      </c>
      <c r="C5" s="26">
        <v>723794</v>
      </c>
      <c r="D5" s="26">
        <v>331592.42</v>
      </c>
      <c r="E5" s="18">
        <f aca="true" t="shared" si="1" ref="E5:E39">D5/C5*100</f>
        <v>45.81309322818371</v>
      </c>
      <c r="F5" s="4">
        <v>312980.45</v>
      </c>
      <c r="G5" s="20">
        <f t="shared" si="0"/>
        <v>105.94668772442495</v>
      </c>
    </row>
    <row r="6" spans="1:7" ht="63">
      <c r="A6" s="3" t="s">
        <v>8</v>
      </c>
      <c r="B6" s="7" t="s">
        <v>44</v>
      </c>
      <c r="C6" s="26">
        <v>12103514.83</v>
      </c>
      <c r="D6" s="26">
        <v>5978805.57</v>
      </c>
      <c r="E6" s="18">
        <f t="shared" si="1"/>
        <v>49.39726727298107</v>
      </c>
      <c r="F6" s="4">
        <v>6753264.62</v>
      </c>
      <c r="G6" s="20">
        <f t="shared" si="0"/>
        <v>88.53207902284154</v>
      </c>
    </row>
    <row r="7" spans="1:7" ht="15.75">
      <c r="A7" s="3" t="s">
        <v>73</v>
      </c>
      <c r="B7" s="16" t="s">
        <v>72</v>
      </c>
      <c r="C7" s="26">
        <v>8846</v>
      </c>
      <c r="D7" s="4">
        <v>0</v>
      </c>
      <c r="E7" s="18">
        <f t="shared" si="1"/>
        <v>0</v>
      </c>
      <c r="F7" s="4">
        <v>0</v>
      </c>
      <c r="G7" s="20" t="s">
        <v>74</v>
      </c>
    </row>
    <row r="8" spans="1:7" ht="47.25">
      <c r="A8" s="3" t="s">
        <v>57</v>
      </c>
      <c r="B8" s="7" t="s">
        <v>4</v>
      </c>
      <c r="C8" s="26">
        <v>4452057.23</v>
      </c>
      <c r="D8" s="26">
        <v>2157143.18</v>
      </c>
      <c r="E8" s="18">
        <f t="shared" si="1"/>
        <v>48.45272799873689</v>
      </c>
      <c r="F8" s="4">
        <v>1728132.35</v>
      </c>
      <c r="G8" s="20">
        <f t="shared" si="0"/>
        <v>124.8251142338722</v>
      </c>
    </row>
    <row r="9" spans="1:7" ht="15.75">
      <c r="A9" s="3" t="s">
        <v>65</v>
      </c>
      <c r="B9" s="16" t="s">
        <v>64</v>
      </c>
      <c r="C9" s="4">
        <v>100000</v>
      </c>
      <c r="D9" s="4">
        <v>0</v>
      </c>
      <c r="E9" s="18">
        <f t="shared" si="1"/>
        <v>0</v>
      </c>
      <c r="F9" s="4">
        <v>0</v>
      </c>
      <c r="G9" s="20" t="s">
        <v>74</v>
      </c>
    </row>
    <row r="10" spans="1:7" ht="15.75">
      <c r="A10" s="3" t="s">
        <v>37</v>
      </c>
      <c r="B10" s="7" t="s">
        <v>46</v>
      </c>
      <c r="C10" s="26">
        <v>23502845.97</v>
      </c>
      <c r="D10" s="26">
        <v>9798034.17</v>
      </c>
      <c r="E10" s="18">
        <f t="shared" si="1"/>
        <v>41.68871370942317</v>
      </c>
      <c r="F10" s="4">
        <v>5741510.06</v>
      </c>
      <c r="G10" s="20">
        <f aca="true" t="shared" si="2" ref="G10:G22">D10/F10*100</f>
        <v>170.6525647017677</v>
      </c>
    </row>
    <row r="11" spans="1:7" ht="15.75">
      <c r="A11" s="5" t="s">
        <v>3</v>
      </c>
      <c r="B11" s="8" t="s">
        <v>10</v>
      </c>
      <c r="C11" s="11">
        <f>SUM(C12:C15)</f>
        <v>26777545.12</v>
      </c>
      <c r="D11" s="11">
        <f>SUM(D12:D15)</f>
        <v>9032369.64</v>
      </c>
      <c r="E11" s="17">
        <f>D11/C11*100</f>
        <v>33.73113405102163</v>
      </c>
      <c r="F11" s="11">
        <f>SUM(F12:F15)</f>
        <v>8787356.309999999</v>
      </c>
      <c r="G11" s="17">
        <f t="shared" si="2"/>
        <v>102.78824849427326</v>
      </c>
    </row>
    <row r="12" spans="1:7" ht="15.75">
      <c r="A12" s="3" t="s">
        <v>21</v>
      </c>
      <c r="B12" s="7" t="s">
        <v>20</v>
      </c>
      <c r="C12" s="26">
        <v>354695.91</v>
      </c>
      <c r="D12" s="26">
        <v>34360</v>
      </c>
      <c r="E12" s="18">
        <f t="shared" si="1"/>
        <v>9.687171188413195</v>
      </c>
      <c r="F12" s="4">
        <v>41175.5</v>
      </c>
      <c r="G12" s="20">
        <f t="shared" si="2"/>
        <v>83.44768126677272</v>
      </c>
    </row>
    <row r="13" spans="1:7" ht="15.75">
      <c r="A13" s="3" t="s">
        <v>0</v>
      </c>
      <c r="B13" s="7" t="s">
        <v>13</v>
      </c>
      <c r="C13" s="26">
        <v>9232920.05</v>
      </c>
      <c r="D13" s="26">
        <v>5394517.05</v>
      </c>
      <c r="E13" s="18">
        <f t="shared" si="1"/>
        <v>58.426987570416564</v>
      </c>
      <c r="F13" s="4">
        <v>4049629.58</v>
      </c>
      <c r="G13" s="20">
        <f t="shared" si="2"/>
        <v>133.2101354810827</v>
      </c>
    </row>
    <row r="14" spans="1:7" ht="15.75">
      <c r="A14" s="3" t="s">
        <v>49</v>
      </c>
      <c r="B14" s="7" t="s">
        <v>47</v>
      </c>
      <c r="C14" s="26">
        <v>15355129.16</v>
      </c>
      <c r="D14" s="26">
        <v>2939478.95</v>
      </c>
      <c r="E14" s="18">
        <f t="shared" si="1"/>
        <v>19.143303318198857</v>
      </c>
      <c r="F14" s="4">
        <v>3207221.02</v>
      </c>
      <c r="G14" s="20">
        <f t="shared" si="2"/>
        <v>91.65189837774261</v>
      </c>
    </row>
    <row r="15" spans="1:7" ht="15.75">
      <c r="A15" s="3" t="s">
        <v>22</v>
      </c>
      <c r="B15" s="7" t="s">
        <v>5</v>
      </c>
      <c r="C15" s="26">
        <v>1834800</v>
      </c>
      <c r="D15" s="26">
        <v>664013.64</v>
      </c>
      <c r="E15" s="18">
        <f t="shared" si="1"/>
        <v>36.18997383911053</v>
      </c>
      <c r="F15" s="4">
        <v>1489330.21</v>
      </c>
      <c r="G15" s="20">
        <f t="shared" si="2"/>
        <v>44.584715702503615</v>
      </c>
    </row>
    <row r="16" spans="1:7" ht="15.75">
      <c r="A16" s="5" t="s">
        <v>7</v>
      </c>
      <c r="B16" s="8" t="s">
        <v>6</v>
      </c>
      <c r="C16" s="11">
        <f>SUM(C17:C19)</f>
        <v>22971295.3</v>
      </c>
      <c r="D16" s="11">
        <f>SUM(D17:D19)</f>
        <v>1036065.4</v>
      </c>
      <c r="E16" s="17">
        <f>D16/C16*100</f>
        <v>4.510261117055945</v>
      </c>
      <c r="F16" s="11">
        <f>SUM(F17:F19)</f>
        <v>5023846.5</v>
      </c>
      <c r="G16" s="17">
        <f t="shared" si="2"/>
        <v>20.622950959986536</v>
      </c>
    </row>
    <row r="17" spans="1:7" ht="15.75">
      <c r="A17" s="3" t="s">
        <v>59</v>
      </c>
      <c r="B17" s="7" t="s">
        <v>23</v>
      </c>
      <c r="C17" s="26">
        <v>22918409.5</v>
      </c>
      <c r="D17" s="26">
        <v>983179.6</v>
      </c>
      <c r="E17" s="18">
        <f t="shared" si="1"/>
        <v>4.289912002837719</v>
      </c>
      <c r="F17" s="4">
        <v>2814769.69</v>
      </c>
      <c r="G17" s="20">
        <f t="shared" si="2"/>
        <v>34.92930890555383</v>
      </c>
    </row>
    <row r="18" spans="1:7" ht="15.75">
      <c r="A18" s="3" t="s">
        <v>82</v>
      </c>
      <c r="B18" s="16" t="s">
        <v>81</v>
      </c>
      <c r="C18" s="26">
        <v>52885.8</v>
      </c>
      <c r="D18" s="26">
        <v>52885.8</v>
      </c>
      <c r="E18" s="18">
        <f t="shared" si="1"/>
        <v>100</v>
      </c>
      <c r="F18" s="4">
        <v>0</v>
      </c>
      <c r="G18" s="20" t="s">
        <v>74</v>
      </c>
    </row>
    <row r="19" spans="1:7" ht="31.5">
      <c r="A19" s="3" t="s">
        <v>18</v>
      </c>
      <c r="B19" s="7" t="s">
        <v>16</v>
      </c>
      <c r="C19" s="4">
        <v>0</v>
      </c>
      <c r="D19" s="4">
        <v>0</v>
      </c>
      <c r="E19" s="18" t="s">
        <v>74</v>
      </c>
      <c r="F19" s="4">
        <v>2209076.81</v>
      </c>
      <c r="G19" s="20">
        <f t="shared" si="2"/>
        <v>0</v>
      </c>
    </row>
    <row r="20" spans="1:7" ht="15.75">
      <c r="A20" s="5" t="s">
        <v>67</v>
      </c>
      <c r="B20" s="22" t="s">
        <v>68</v>
      </c>
      <c r="C20" s="11">
        <f>C21</f>
        <v>800000</v>
      </c>
      <c r="D20" s="11">
        <f>D21</f>
        <v>0</v>
      </c>
      <c r="E20" s="17">
        <f>D20/C20*100</f>
        <v>0</v>
      </c>
      <c r="F20" s="11">
        <f>F21</f>
        <v>0</v>
      </c>
      <c r="G20" s="17" t="s">
        <v>74</v>
      </c>
    </row>
    <row r="21" spans="1:7" ht="31.5">
      <c r="A21" s="3" t="s">
        <v>70</v>
      </c>
      <c r="B21" s="16" t="s">
        <v>69</v>
      </c>
      <c r="C21" s="10">
        <v>800000</v>
      </c>
      <c r="D21" s="10">
        <v>0</v>
      </c>
      <c r="E21" s="18">
        <f t="shared" si="1"/>
        <v>0</v>
      </c>
      <c r="F21" s="10">
        <v>0</v>
      </c>
      <c r="G21" s="20" t="s">
        <v>74</v>
      </c>
    </row>
    <row r="22" spans="1:7" ht="15.75">
      <c r="A22" s="5" t="s">
        <v>33</v>
      </c>
      <c r="B22" s="8" t="s">
        <v>58</v>
      </c>
      <c r="C22" s="11">
        <f>SUM(C23:C28)</f>
        <v>149329808.47</v>
      </c>
      <c r="D22" s="11">
        <f>SUM(D23:D28)</f>
        <v>62868817.54</v>
      </c>
      <c r="E22" s="17">
        <f>D22/C22*100</f>
        <v>42.100648346194184</v>
      </c>
      <c r="F22" s="11">
        <f>SUM(F23:F28)</f>
        <v>62907004.769999996</v>
      </c>
      <c r="G22" s="17">
        <f t="shared" si="2"/>
        <v>99.93929574275613</v>
      </c>
    </row>
    <row r="23" spans="1:7" ht="15.75">
      <c r="A23" s="3" t="s">
        <v>52</v>
      </c>
      <c r="B23" s="7" t="s">
        <v>39</v>
      </c>
      <c r="C23" s="26">
        <v>46384273.07</v>
      </c>
      <c r="D23" s="26">
        <v>18453515.69</v>
      </c>
      <c r="E23" s="18">
        <f t="shared" si="1"/>
        <v>39.783992436727864</v>
      </c>
      <c r="F23" s="4">
        <v>19550868.91</v>
      </c>
      <c r="G23" s="20">
        <f aca="true" t="shared" si="3" ref="G23:G28">D23/F23*100</f>
        <v>94.38718951545566</v>
      </c>
    </row>
    <row r="24" spans="1:7" ht="15.75">
      <c r="A24" s="3" t="s">
        <v>24</v>
      </c>
      <c r="B24" s="7" t="s">
        <v>17</v>
      </c>
      <c r="C24" s="26">
        <v>68185184.11</v>
      </c>
      <c r="D24" s="26">
        <v>31791439.68</v>
      </c>
      <c r="E24" s="18">
        <f t="shared" si="1"/>
        <v>46.62514312304612</v>
      </c>
      <c r="F24" s="4">
        <v>29489991.75</v>
      </c>
      <c r="G24" s="20">
        <f t="shared" si="3"/>
        <v>107.80416606932417</v>
      </c>
    </row>
    <row r="25" spans="1:7" ht="15.75">
      <c r="A25" s="3" t="s">
        <v>66</v>
      </c>
      <c r="B25" s="16" t="s">
        <v>71</v>
      </c>
      <c r="C25" s="26">
        <v>26855001.88</v>
      </c>
      <c r="D25" s="26">
        <v>9360900.58</v>
      </c>
      <c r="E25" s="18">
        <f t="shared" si="1"/>
        <v>34.85719577242495</v>
      </c>
      <c r="F25" s="4">
        <v>10574909.83</v>
      </c>
      <c r="G25" s="20">
        <f t="shared" si="3"/>
        <v>88.51990920474827</v>
      </c>
    </row>
    <row r="26" spans="1:7" ht="31.5">
      <c r="A26" s="3" t="s">
        <v>42</v>
      </c>
      <c r="B26" s="7" t="s">
        <v>12</v>
      </c>
      <c r="C26" s="26">
        <v>250974</v>
      </c>
      <c r="D26" s="26">
        <v>24553.22</v>
      </c>
      <c r="E26" s="18">
        <f t="shared" si="1"/>
        <v>9.783172758931205</v>
      </c>
      <c r="F26" s="4">
        <v>116195.5</v>
      </c>
      <c r="G26" s="20">
        <f t="shared" si="3"/>
        <v>21.130956018090203</v>
      </c>
    </row>
    <row r="27" spans="1:7" ht="15.75">
      <c r="A27" s="3" t="s">
        <v>32</v>
      </c>
      <c r="B27" s="7" t="s">
        <v>28</v>
      </c>
      <c r="C27" s="26">
        <v>1458377</v>
      </c>
      <c r="D27" s="26">
        <v>461394</v>
      </c>
      <c r="E27" s="18">
        <f t="shared" si="1"/>
        <v>31.63749839719085</v>
      </c>
      <c r="F27" s="4">
        <v>492080.72</v>
      </c>
      <c r="G27" s="20">
        <f t="shared" si="3"/>
        <v>93.76388491709247</v>
      </c>
    </row>
    <row r="28" spans="1:7" ht="15.75">
      <c r="A28" s="3" t="s">
        <v>56</v>
      </c>
      <c r="B28" s="7" t="s">
        <v>41</v>
      </c>
      <c r="C28" s="26">
        <v>6195998.41</v>
      </c>
      <c r="D28" s="26">
        <v>2777014.37</v>
      </c>
      <c r="E28" s="18">
        <f t="shared" si="1"/>
        <v>44.81948164347576</v>
      </c>
      <c r="F28" s="4">
        <v>2682958.06</v>
      </c>
      <c r="G28" s="20">
        <f t="shared" si="3"/>
        <v>103.50569438271428</v>
      </c>
    </row>
    <row r="29" spans="1:7" ht="15.75">
      <c r="A29" s="5" t="s">
        <v>9</v>
      </c>
      <c r="B29" s="8" t="s">
        <v>55</v>
      </c>
      <c r="C29" s="11">
        <f>C30</f>
        <v>35773908.17</v>
      </c>
      <c r="D29" s="11">
        <f>D30</f>
        <v>14681782.63</v>
      </c>
      <c r="E29" s="17">
        <f>D29/C29*100</f>
        <v>41.0404772110198</v>
      </c>
      <c r="F29" s="11">
        <f>F30</f>
        <v>14594232.93</v>
      </c>
      <c r="G29" s="17">
        <f aca="true" t="shared" si="4" ref="G29:G40">D29/F29*100</f>
        <v>100.599892439842</v>
      </c>
    </row>
    <row r="30" spans="1:7" ht="15.75">
      <c r="A30" s="3" t="s">
        <v>26</v>
      </c>
      <c r="B30" s="7" t="s">
        <v>36</v>
      </c>
      <c r="C30" s="26">
        <v>35773908.17</v>
      </c>
      <c r="D30" s="26">
        <v>14681782.63</v>
      </c>
      <c r="E30" s="18">
        <f t="shared" si="1"/>
        <v>41.0404772110198</v>
      </c>
      <c r="F30" s="10">
        <v>14594232.93</v>
      </c>
      <c r="G30" s="20">
        <f t="shared" si="4"/>
        <v>100.599892439842</v>
      </c>
    </row>
    <row r="31" spans="1:7" ht="15.75">
      <c r="A31" s="5" t="s">
        <v>2</v>
      </c>
      <c r="B31" s="8" t="s">
        <v>54</v>
      </c>
      <c r="C31" s="11">
        <f>SUM(C32:C35)</f>
        <v>12820578.82</v>
      </c>
      <c r="D31" s="11">
        <f>SUM(D32:D35)</f>
        <v>6080447.4</v>
      </c>
      <c r="E31" s="17">
        <f>D31/C31*100</f>
        <v>47.427245566436916</v>
      </c>
      <c r="F31" s="11">
        <f>SUM(F32:F35)</f>
        <v>1312201.58</v>
      </c>
      <c r="G31" s="17">
        <f t="shared" si="4"/>
        <v>463.37753990511123</v>
      </c>
    </row>
    <row r="32" spans="1:7" ht="15.75">
      <c r="A32" s="3" t="s">
        <v>25</v>
      </c>
      <c r="B32" s="7" t="s">
        <v>35</v>
      </c>
      <c r="C32" s="26">
        <v>1596195</v>
      </c>
      <c r="D32" s="26">
        <v>725265.61</v>
      </c>
      <c r="E32" s="18">
        <f t="shared" si="1"/>
        <v>45.43715586128261</v>
      </c>
      <c r="F32" s="4">
        <v>729196.37</v>
      </c>
      <c r="G32" s="20">
        <f t="shared" si="4"/>
        <v>99.46094630174859</v>
      </c>
    </row>
    <row r="33" spans="1:7" ht="15.75">
      <c r="A33" s="3" t="s">
        <v>63</v>
      </c>
      <c r="B33" s="7">
        <v>1003</v>
      </c>
      <c r="C33" s="26">
        <v>8525020.47</v>
      </c>
      <c r="D33" s="26">
        <v>4816753.07</v>
      </c>
      <c r="E33" s="18">
        <f t="shared" si="1"/>
        <v>56.50136661783288</v>
      </c>
      <c r="F33" s="4">
        <v>0</v>
      </c>
      <c r="G33" s="20" t="s">
        <v>74</v>
      </c>
    </row>
    <row r="34" spans="1:7" ht="15.75">
      <c r="A34" s="3" t="s">
        <v>40</v>
      </c>
      <c r="B34" s="7" t="s">
        <v>30</v>
      </c>
      <c r="C34" s="26">
        <v>1983013.35</v>
      </c>
      <c r="D34" s="26">
        <v>373861.72</v>
      </c>
      <c r="E34" s="18">
        <f t="shared" si="1"/>
        <v>18.85321246072297</v>
      </c>
      <c r="F34" s="4">
        <v>367005.21</v>
      </c>
      <c r="G34" s="20">
        <f t="shared" si="4"/>
        <v>101.86823233381345</v>
      </c>
    </row>
    <row r="35" spans="1:7" ht="15.75">
      <c r="A35" s="3" t="s">
        <v>48</v>
      </c>
      <c r="B35" s="7" t="s">
        <v>43</v>
      </c>
      <c r="C35" s="26">
        <v>716350</v>
      </c>
      <c r="D35" s="26">
        <v>164567</v>
      </c>
      <c r="E35" s="18">
        <f t="shared" si="1"/>
        <v>22.972988064493613</v>
      </c>
      <c r="F35" s="4">
        <v>216000</v>
      </c>
      <c r="G35" s="20">
        <f t="shared" si="4"/>
        <v>76.18842592592593</v>
      </c>
    </row>
    <row r="36" spans="1:7" ht="15.75">
      <c r="A36" s="5" t="s">
        <v>19</v>
      </c>
      <c r="B36" s="8" t="s">
        <v>51</v>
      </c>
      <c r="C36" s="11">
        <f>C37</f>
        <v>1387117</v>
      </c>
      <c r="D36" s="11">
        <f>D37</f>
        <v>313912.5</v>
      </c>
      <c r="E36" s="17">
        <f>D36/C36*100</f>
        <v>22.63057117748539</v>
      </c>
      <c r="F36" s="11">
        <f>F37</f>
        <v>460944</v>
      </c>
      <c r="G36" s="17">
        <f t="shared" si="4"/>
        <v>68.10209049255441</v>
      </c>
    </row>
    <row r="37" spans="1:7" ht="15.75">
      <c r="A37" s="3" t="s">
        <v>14</v>
      </c>
      <c r="B37" s="7" t="s">
        <v>34</v>
      </c>
      <c r="C37" s="26">
        <v>1387117</v>
      </c>
      <c r="D37" s="26">
        <v>313912.5</v>
      </c>
      <c r="E37" s="18">
        <f t="shared" si="1"/>
        <v>22.63057117748539</v>
      </c>
      <c r="F37" s="10">
        <v>460944</v>
      </c>
      <c r="G37" s="20">
        <f t="shared" si="4"/>
        <v>68.10209049255441</v>
      </c>
    </row>
    <row r="38" spans="1:7" ht="31.5">
      <c r="A38" s="5" t="s">
        <v>38</v>
      </c>
      <c r="B38" s="8" t="s">
        <v>45</v>
      </c>
      <c r="C38" s="11">
        <f>C39</f>
        <v>5226.38</v>
      </c>
      <c r="D38" s="11">
        <f>D39</f>
        <v>2623.6</v>
      </c>
      <c r="E38" s="17">
        <f>D38/C38*100</f>
        <v>50.19918184288169</v>
      </c>
      <c r="F38" s="11">
        <f>F39</f>
        <v>2761.68</v>
      </c>
      <c r="G38" s="17">
        <f t="shared" si="4"/>
        <v>95.00014483937314</v>
      </c>
    </row>
    <row r="39" spans="1:7" ht="31.5">
      <c r="A39" s="3" t="s">
        <v>50</v>
      </c>
      <c r="B39" s="7" t="s">
        <v>29</v>
      </c>
      <c r="C39" s="26">
        <v>5226.38</v>
      </c>
      <c r="D39" s="26">
        <v>2623.6</v>
      </c>
      <c r="E39" s="18">
        <f t="shared" si="1"/>
        <v>50.19918184288169</v>
      </c>
      <c r="F39" s="10">
        <v>2761.68</v>
      </c>
      <c r="G39" s="20">
        <f t="shared" si="4"/>
        <v>95.00014483937314</v>
      </c>
    </row>
    <row r="40" spans="1:7" s="15" customFormat="1" ht="15.75">
      <c r="A40" s="12" t="s">
        <v>62</v>
      </c>
      <c r="B40" s="13"/>
      <c r="C40" s="14">
        <f>C38+C36+C31+C29+C22+C16+C11+C3+C20</f>
        <v>292040427.29</v>
      </c>
      <c r="D40" s="14">
        <f>D38+D36+D31+D29+D22+D16+D11+D3+D20</f>
        <v>112896350.57000001</v>
      </c>
      <c r="E40" s="19">
        <f>D40/C40*100</f>
        <v>38.657781601549445</v>
      </c>
      <c r="F40" s="14">
        <f>F38+F36+F31+F29+F22+F16+F11+F3+F20</f>
        <v>108181979.5</v>
      </c>
      <c r="G40" s="19">
        <f t="shared" si="4"/>
        <v>104.35781549920706</v>
      </c>
    </row>
  </sheetData>
  <sheetProtection/>
  <autoFilter ref="A2:D39"/>
  <mergeCells count="1">
    <mergeCell ref="A1:G1"/>
  </mergeCells>
  <printOptions/>
  <pageMargins left="0.31496062992125984" right="0.11811023622047245" top="0.5511811023622047" bottom="0.5511811023622047" header="0.31496062992125984" footer="0.31496062992125984"/>
  <pageSetup errors="blank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2019-10-22T13:34:29Z</cp:lastPrinted>
  <dcterms:created xsi:type="dcterms:W3CDTF">2017-04-18T09:53:03Z</dcterms:created>
  <dcterms:modified xsi:type="dcterms:W3CDTF">2020-10-27T07:02:27Z</dcterms:modified>
  <cp:category/>
  <cp:version/>
  <cp:contentType/>
  <cp:contentStatus/>
</cp:coreProperties>
</file>